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о годам" sheetId="1" r:id="rId1"/>
    <sheet name="2013" sheetId="2" r:id="rId2"/>
  </sheets>
  <definedNames/>
  <calcPr fullCalcOnLoad="1" refMode="R1C1"/>
</workbook>
</file>

<file path=xl/sharedStrings.xml><?xml version="1.0" encoding="utf-8"?>
<sst xmlns="http://schemas.openxmlformats.org/spreadsheetml/2006/main" count="273" uniqueCount="39">
  <si>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</si>
  <si>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</si>
  <si>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</si>
  <si>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</si>
  <si>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</si>
  <si>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</si>
  <si>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</si>
  <si>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</si>
  <si>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</si>
  <si>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</t>
  </si>
  <si>
    <t>нояб</t>
  </si>
  <si>
    <t>дек</t>
  </si>
  <si>
    <t>год</t>
  </si>
  <si>
    <t>2011 год</t>
  </si>
  <si>
    <t>Поступление эл.энергии в сеть</t>
  </si>
  <si>
    <t>потери эл.энергии</t>
  </si>
  <si>
    <t>отпуск потребителям</t>
  </si>
  <si>
    <t>Заявленная мощность МВт</t>
  </si>
  <si>
    <t>Присоединенная мощность МВт</t>
  </si>
  <si>
    <t>Товарная продукция, тыс.руб</t>
  </si>
  <si>
    <t>Отпуск Эл.энергии</t>
  </si>
  <si>
    <t>2010 год</t>
  </si>
  <si>
    <t>2012 год</t>
  </si>
  <si>
    <t>Товарная продукция, тыс.руб   (начислено!)</t>
  </si>
  <si>
    <t>Товарная продукция, тыс.руб   (оплачено!)</t>
  </si>
  <si>
    <t>2009 год</t>
  </si>
  <si>
    <t>2009 г.</t>
  </si>
  <si>
    <t>2010 г.</t>
  </si>
  <si>
    <t>2011 г.</t>
  </si>
  <si>
    <t>2012 г. 8 мес</t>
  </si>
  <si>
    <t>ожид.2012 г.</t>
  </si>
  <si>
    <t>факт</t>
  </si>
  <si>
    <t>оплачено</t>
  </si>
  <si>
    <t>по банку!</t>
  </si>
  <si>
    <t xml:space="preserve"> </t>
  </si>
  <si>
    <t>Данные по форме 46-э</t>
  </si>
  <si>
    <t>Директор ООО "ДРЭП ДСК"                                                                                                А.П.Ардышев</t>
  </si>
  <si>
    <t>исп.Гаврилова О.С.</t>
  </si>
  <si>
    <t xml:space="preserve">Объем транзита электрической энергии по сетям ООО "ДРЭП ДСК" в 2014 году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</si>
</sst>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56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.75"/>
      <color indexed="8"/>
      <name val="Arial Cyr"/>
      <family val="0"/>
    </font>
    <font>
      <sz val="9.25"/>
      <color indexed="8"/>
      <name val="Arial Cyr"/>
      <family val="0"/>
    </font>
    <font>
      <sz val="10.8"/>
      <color indexed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9.25"/>
      <color indexed="8"/>
      <name val="Arial Cyr"/>
      <family val="0"/>
    </font>
    <font>
      <b/>
      <sz val="8"/>
      <color indexed="8"/>
      <name val="Arial Cyr"/>
      <family val="0"/>
    </font>
    <font>
      <b/>
      <sz val="15.25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Динамика отпуска эл.энергии 2009-2012 г.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75"/>
          <c:w val="0.667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'по годам'!$A$6</c:f>
              <c:strCache>
                <c:ptCount val="1"/>
                <c:pt idx="0">
                  <c:v>Поступление эл.энергии в сеть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годам'!$B$3:$F$5</c:f>
              <c:multiLvlStrCache/>
            </c:multiLvlStrRef>
          </c:cat>
          <c:val>
            <c:numRef>
              <c:f>'по годам'!$B$6:$F$6</c:f>
              <c:numCache/>
            </c:numRef>
          </c:val>
          <c:smooth val="0"/>
        </c:ser>
        <c:ser>
          <c:idx val="1"/>
          <c:order val="1"/>
          <c:tx>
            <c:strRef>
              <c:f>'по годам'!$A$7</c:f>
              <c:strCache>
                <c:ptCount val="1"/>
                <c:pt idx="0">
                  <c:v>потери эл.энергии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годам'!$B$3:$F$5</c:f>
              <c:multiLvlStrCache/>
            </c:multiLvlStrRef>
          </c:cat>
          <c:val>
            <c:numRef>
              <c:f>'по годам'!$B$7:$F$7</c:f>
              <c:numCache/>
            </c:numRef>
          </c:val>
          <c:smooth val="0"/>
        </c:ser>
        <c:ser>
          <c:idx val="2"/>
          <c:order val="2"/>
          <c:tx>
            <c:strRef>
              <c:f>'по годам'!$A$8</c:f>
              <c:strCache>
                <c:ptCount val="1"/>
                <c:pt idx="0">
                  <c:v>отпуск потребителям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годам'!$B$3:$F$5</c:f>
              <c:multiLvlStrCache/>
            </c:multiLvlStrRef>
          </c:cat>
          <c:val>
            <c:numRef>
              <c:f>'по годам'!$B$8:$F$8</c:f>
              <c:numCache/>
            </c:numRef>
          </c:val>
          <c:smooth val="0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2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2905"/>
          <c:w val="0.3"/>
          <c:h val="0.3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Динамика заявленной мощности 2009-2012 г.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3"/>
          <c:w val="0.619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'по годам'!$A$40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'по годам'!$B$38:$E$39</c:f>
              <c:multiLvlStrCache/>
            </c:multiLvlStrRef>
          </c:cat>
          <c:val>
            <c:numRef>
              <c:f>'по годам'!$B$40:$E$40</c:f>
              <c:numCache/>
            </c:numRef>
          </c:val>
          <c:smooth val="0"/>
        </c:ser>
        <c:ser>
          <c:idx val="1"/>
          <c:order val="1"/>
          <c:tx>
            <c:strRef>
              <c:f>'по годам'!$A$41</c:f>
              <c:strCache>
                <c:ptCount val="1"/>
                <c:pt idx="0">
                  <c:v>Поступление эл.энергии в сеть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годам'!$B$38:$E$39</c:f>
              <c:multiLvlStrCache/>
            </c:multiLvlStrRef>
          </c:cat>
          <c:val>
            <c:numRef>
              <c:f>'по годам'!$B$41:$E$41</c:f>
              <c:numCache/>
            </c:numRef>
          </c:val>
          <c:smooth val="0"/>
        </c:ser>
        <c:ser>
          <c:idx val="2"/>
          <c:order val="2"/>
          <c:tx>
            <c:strRef>
              <c:f>'по годам'!$A$42</c:f>
              <c:strCache>
                <c:ptCount val="1"/>
                <c:pt idx="0">
                  <c:v>потери эл.энергии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'по годам'!$B$38:$E$39</c:f>
              <c:multiLvlStrCache/>
            </c:multiLvlStrRef>
          </c:cat>
          <c:val>
            <c:numRef>
              <c:f>'по годам'!$B$42:$E$42</c:f>
              <c:numCache/>
            </c:numRef>
          </c:val>
          <c:smooth val="0"/>
        </c:ser>
        <c:ser>
          <c:idx val="3"/>
          <c:order val="3"/>
          <c:tx>
            <c:strRef>
              <c:f>'по годам'!$A$43</c:f>
              <c:strCache>
                <c:ptCount val="1"/>
                <c:pt idx="0">
                  <c:v>отпуск потребителям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годам'!$B$38:$E$39</c:f>
              <c:multiLvlStrCache/>
            </c:multiLvlStrRef>
          </c:cat>
          <c:val>
            <c:numRef>
              <c:f>'по годам'!$B$43:$E$43</c:f>
              <c:numCache/>
            </c:numRef>
          </c:val>
          <c:smooth val="0"/>
        </c:ser>
        <c:marker val="1"/>
        <c:axId val="25587462"/>
        <c:axId val="28960567"/>
      </c:lineChart>
      <c:cat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 val="autoZero"/>
        <c:auto val="1"/>
        <c:lblOffset val="100"/>
        <c:tickLblSkip val="1"/>
        <c:noMultiLvlLbl val="0"/>
      </c:catAx>
      <c:valAx>
        <c:axId val="2896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МВт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25"/>
          <c:y val="0.369"/>
          <c:w val="0.32275"/>
          <c:h val="0.2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присоединенной мощности 2009-2012 г.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05"/>
          <c:w val="0.615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'по годам'!$A$77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годам'!$B$74:$E$76</c:f>
              <c:multiLvlStrCache/>
            </c:multiLvlStrRef>
          </c:cat>
          <c:val>
            <c:numRef>
              <c:f>'по годам'!$B$77:$E$77</c:f>
              <c:numCache/>
            </c:numRef>
          </c:val>
          <c:smooth val="0"/>
        </c:ser>
        <c:ser>
          <c:idx val="1"/>
          <c:order val="1"/>
          <c:tx>
            <c:strRef>
              <c:f>'по годам'!$A$78</c:f>
              <c:strCache>
                <c:ptCount val="1"/>
                <c:pt idx="0">
                  <c:v>Поступление эл.энергии в сеть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годам'!$B$74:$E$76</c:f>
              <c:multiLvlStrCache/>
            </c:multiLvlStrRef>
          </c:cat>
          <c:val>
            <c:numRef>
              <c:f>'по годам'!$B$78:$E$78</c:f>
              <c:numCache/>
            </c:numRef>
          </c:val>
          <c:smooth val="0"/>
        </c:ser>
        <c:ser>
          <c:idx val="2"/>
          <c:order val="2"/>
          <c:tx>
            <c:strRef>
              <c:f>'по годам'!$A$79</c:f>
              <c:strCache>
                <c:ptCount val="1"/>
                <c:pt idx="0">
                  <c:v>потери эл.энергии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годам'!$B$74:$E$76</c:f>
              <c:multiLvlStrCache/>
            </c:multiLvlStrRef>
          </c:cat>
          <c:val>
            <c:numRef>
              <c:f>'по годам'!$B$79:$E$79</c:f>
              <c:numCache/>
            </c:numRef>
          </c:val>
          <c:smooth val="0"/>
        </c:ser>
        <c:ser>
          <c:idx val="3"/>
          <c:order val="3"/>
          <c:tx>
            <c:strRef>
              <c:f>'по годам'!$A$80</c:f>
              <c:strCache>
                <c:ptCount val="1"/>
                <c:pt idx="0">
                  <c:v>отпуск потребителям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'по годам'!$B$74:$E$76</c:f>
              <c:multiLvlStrCache/>
            </c:multiLvlStrRef>
          </c:cat>
          <c:val>
            <c:numRef>
              <c:f>'по годам'!$B$80:$E$80</c:f>
              <c:numCache/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МВт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25"/>
          <c:y val="0.3545"/>
          <c:w val="0.3015"/>
          <c:h val="0.4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7</xdr:col>
      <xdr:colOff>123825</xdr:colOff>
      <xdr:row>28</xdr:row>
      <xdr:rowOff>0</xdr:rowOff>
    </xdr:to>
    <xdr:graphicFrame>
      <xdr:nvGraphicFramePr>
        <xdr:cNvPr id="1" name="Диаграмма 3"/>
        <xdr:cNvGraphicFramePr/>
      </xdr:nvGraphicFramePr>
      <xdr:xfrm>
        <a:off x="0" y="1362075"/>
        <a:ext cx="7324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47</xdr:row>
      <xdr:rowOff>57150</xdr:rowOff>
    </xdr:from>
    <xdr:to>
      <xdr:col>8</xdr:col>
      <xdr:colOff>19050</xdr:colOff>
      <xdr:row>68</xdr:row>
      <xdr:rowOff>47625</xdr:rowOff>
    </xdr:to>
    <xdr:graphicFrame>
      <xdr:nvGraphicFramePr>
        <xdr:cNvPr id="2" name="Диаграмма 4"/>
        <xdr:cNvGraphicFramePr/>
      </xdr:nvGraphicFramePr>
      <xdr:xfrm>
        <a:off x="28575" y="7705725"/>
        <a:ext cx="7905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81</xdr:row>
      <xdr:rowOff>9525</xdr:rowOff>
    </xdr:from>
    <xdr:to>
      <xdr:col>5</xdr:col>
      <xdr:colOff>752475</xdr:colOff>
      <xdr:row>101</xdr:row>
      <xdr:rowOff>0</xdr:rowOff>
    </xdr:to>
    <xdr:graphicFrame>
      <xdr:nvGraphicFramePr>
        <xdr:cNvPr id="3" name="Диаграмма 5"/>
        <xdr:cNvGraphicFramePr/>
      </xdr:nvGraphicFramePr>
      <xdr:xfrm>
        <a:off x="219075" y="13163550"/>
        <a:ext cx="62769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O129"/>
  <sheetViews>
    <sheetView zoomScalePageLayoutView="0" workbookViewId="0" topLeftCell="A1">
      <selection activeCell="F134" sqref="F134"/>
    </sheetView>
  </sheetViews>
  <sheetFormatPr defaultColWidth="9.140625" defaultRowHeight="12.75"/>
  <cols>
    <col min="1" max="1" width="35.421875" style="0" customWidth="1"/>
    <col min="2" max="4" width="12.7109375" style="2" customWidth="1"/>
    <col min="5" max="5" width="12.57421875" style="2" customWidth="1"/>
    <col min="6" max="6" width="12.7109375" style="2" customWidth="1"/>
    <col min="8" max="8" width="10.7109375" style="0" customWidth="1"/>
    <col min="10" max="10" width="46.140625" style="0" customWidth="1"/>
    <col min="11" max="15" width="13.7109375" style="0" customWidth="1"/>
    <col min="16" max="16" width="12.7109375" style="0" customWidth="1"/>
  </cols>
  <sheetData>
    <row r="1" spans="10:15" ht="12.75">
      <c r="J1" s="11"/>
      <c r="K1" s="12"/>
      <c r="L1" s="12"/>
      <c r="M1" s="12"/>
      <c r="N1" s="12"/>
      <c r="O1" s="13"/>
    </row>
    <row r="2" spans="1:15" ht="12.75">
      <c r="A2" s="28" t="s">
        <v>20</v>
      </c>
      <c r="F2" s="2" t="s">
        <v>31</v>
      </c>
      <c r="J2" s="14" t="s">
        <v>20</v>
      </c>
      <c r="K2" s="15"/>
      <c r="L2" s="15"/>
      <c r="M2" s="15"/>
      <c r="N2" s="15"/>
      <c r="O2" s="16" t="s">
        <v>31</v>
      </c>
    </row>
    <row r="3" spans="2:15" ht="12.75">
      <c r="B3" s="4" t="s">
        <v>26</v>
      </c>
      <c r="C3" s="4" t="s">
        <v>27</v>
      </c>
      <c r="D3" s="4" t="s">
        <v>28</v>
      </c>
      <c r="E3" s="4" t="s">
        <v>30</v>
      </c>
      <c r="F3" s="4" t="s">
        <v>29</v>
      </c>
      <c r="J3" s="17"/>
      <c r="K3" s="18" t="s">
        <v>26</v>
      </c>
      <c r="L3" s="18" t="s">
        <v>27</v>
      </c>
      <c r="M3" s="18" t="s">
        <v>28</v>
      </c>
      <c r="N3" s="18" t="s">
        <v>30</v>
      </c>
      <c r="O3" s="19" t="s">
        <v>29</v>
      </c>
    </row>
    <row r="4" spans="10:15" ht="12.75">
      <c r="J4" s="17"/>
      <c r="K4" s="15"/>
      <c r="L4" s="15"/>
      <c r="M4" s="15"/>
      <c r="N4" s="15"/>
      <c r="O4" s="16"/>
    </row>
    <row r="5" spans="10:15" ht="12.75">
      <c r="J5" s="17"/>
      <c r="K5" s="15"/>
      <c r="L5" s="15"/>
      <c r="M5" s="15"/>
      <c r="N5" s="15"/>
      <c r="O5" s="16"/>
    </row>
    <row r="6" spans="1:15" ht="12.75">
      <c r="A6" s="3" t="s">
        <v>14</v>
      </c>
      <c r="B6" s="2">
        <v>18583.2</v>
      </c>
      <c r="C6" s="2">
        <v>20314.5</v>
      </c>
      <c r="D6" s="2">
        <v>19937.1</v>
      </c>
      <c r="E6" s="2">
        <f>F6+'2013'!C7+'2013'!D7+'2013'!E7+'2013'!F7</f>
        <v>19954.630999999998</v>
      </c>
      <c r="F6" s="2">
        <v>12690.3</v>
      </c>
      <c r="J6" s="20" t="s">
        <v>14</v>
      </c>
      <c r="K6" s="15">
        <v>18583.2</v>
      </c>
      <c r="L6" s="15">
        <v>20314.5</v>
      </c>
      <c r="M6" s="15">
        <v>19937.1</v>
      </c>
      <c r="N6" s="15">
        <f>O6+'2013'!L7+'2013'!M7+'2013'!N7+'2013'!O7</f>
        <v>28979.286</v>
      </c>
      <c r="O6" s="16">
        <v>12690.3</v>
      </c>
    </row>
    <row r="7" spans="1:15" ht="12.75">
      <c r="A7" t="s">
        <v>15</v>
      </c>
      <c r="B7" s="2">
        <v>1124.86</v>
      </c>
      <c r="C7" s="2">
        <v>1110.24</v>
      </c>
      <c r="D7" s="2">
        <v>1113.63</v>
      </c>
      <c r="E7" s="2">
        <f>F7+'2013'!C8+'2013'!D8+'2013'!E8+'2013'!F8</f>
        <v>818.3769999999998</v>
      </c>
      <c r="F7" s="2">
        <v>311.168</v>
      </c>
      <c r="J7" s="17" t="s">
        <v>15</v>
      </c>
      <c r="K7" s="15">
        <v>1124.86</v>
      </c>
      <c r="L7" s="15">
        <v>1110.24</v>
      </c>
      <c r="M7" s="15">
        <v>1113.63</v>
      </c>
      <c r="N7" s="15">
        <f>O7+'2013'!L8+'2013'!M8+'2013'!N8+'2013'!O8</f>
        <v>-5698.162</v>
      </c>
      <c r="O7" s="16">
        <v>311.168</v>
      </c>
    </row>
    <row r="8" spans="1:15" ht="12.75">
      <c r="A8" t="s">
        <v>16</v>
      </c>
      <c r="B8" s="2">
        <v>17458.3</v>
      </c>
      <c r="C8" s="2">
        <v>19204.3</v>
      </c>
      <c r="D8" s="2">
        <v>18823.5</v>
      </c>
      <c r="E8" s="2">
        <f>E6-E7</f>
        <v>19136.253999999997</v>
      </c>
      <c r="F8" s="2">
        <v>12379.1</v>
      </c>
      <c r="J8" s="17" t="s">
        <v>16</v>
      </c>
      <c r="K8" s="15">
        <v>17458.3</v>
      </c>
      <c r="L8" s="15">
        <v>19204.3</v>
      </c>
      <c r="M8" s="15">
        <v>18823.5</v>
      </c>
      <c r="N8" s="15">
        <f>N6-N7</f>
        <v>34677.448000000004</v>
      </c>
      <c r="O8" s="16">
        <v>12379.1</v>
      </c>
    </row>
    <row r="9" spans="10:15" ht="13.5" thickBot="1">
      <c r="J9" s="17"/>
      <c r="K9" s="15"/>
      <c r="L9" s="15"/>
      <c r="M9" s="15"/>
      <c r="N9" s="15"/>
      <c r="O9" s="16"/>
    </row>
    <row r="10" spans="10:15" ht="12.75">
      <c r="J10" s="11"/>
      <c r="K10" s="12"/>
      <c r="L10" s="12"/>
      <c r="M10" s="12"/>
      <c r="N10" s="12"/>
      <c r="O10" s="13"/>
    </row>
    <row r="11" spans="10:15" ht="12.75">
      <c r="J11" s="14" t="s">
        <v>17</v>
      </c>
      <c r="K11" s="15"/>
      <c r="L11" s="15"/>
      <c r="M11" s="15"/>
      <c r="N11" s="15"/>
      <c r="O11" s="16"/>
    </row>
    <row r="12" spans="10:15" ht="12.75">
      <c r="J12" s="17"/>
      <c r="K12" s="18" t="s">
        <v>26</v>
      </c>
      <c r="L12" s="18" t="s">
        <v>27</v>
      </c>
      <c r="M12" s="18" t="s">
        <v>28</v>
      </c>
      <c r="N12" s="18" t="s">
        <v>30</v>
      </c>
      <c r="O12" s="19" t="s">
        <v>29</v>
      </c>
    </row>
    <row r="13" spans="10:15" ht="12.75">
      <c r="J13" s="17"/>
      <c r="K13" s="15"/>
      <c r="L13" s="15"/>
      <c r="M13" s="15"/>
      <c r="N13" s="15"/>
      <c r="O13" s="16"/>
    </row>
    <row r="14" spans="10:15" ht="12.75">
      <c r="J14" s="17" t="s">
        <v>14</v>
      </c>
      <c r="K14" s="15">
        <v>3.16</v>
      </c>
      <c r="L14" s="15">
        <v>3.44</v>
      </c>
      <c r="M14" s="15">
        <v>4.24</v>
      </c>
      <c r="N14" s="15">
        <v>5.24</v>
      </c>
      <c r="O14" s="16">
        <v>5.24</v>
      </c>
    </row>
    <row r="15" spans="10:15" ht="12.75">
      <c r="J15" s="17" t="s">
        <v>15</v>
      </c>
      <c r="K15" s="15">
        <v>0.22</v>
      </c>
      <c r="L15" s="15">
        <v>0.21</v>
      </c>
      <c r="M15" s="15">
        <v>0.21</v>
      </c>
      <c r="N15" s="15">
        <v>0.21</v>
      </c>
      <c r="O15" s="16">
        <v>0.21</v>
      </c>
    </row>
    <row r="16" spans="10:15" ht="12.75">
      <c r="J16" s="17" t="s">
        <v>16</v>
      </c>
      <c r="K16" s="15">
        <v>2.94</v>
      </c>
      <c r="L16" s="15">
        <v>3.23</v>
      </c>
      <c r="M16" s="15">
        <v>4.03</v>
      </c>
      <c r="N16" s="15">
        <v>5.03</v>
      </c>
      <c r="O16" s="16">
        <v>5.03</v>
      </c>
    </row>
    <row r="17" spans="10:15" ht="13.5" thickBot="1">
      <c r="J17" s="23"/>
      <c r="K17" s="26"/>
      <c r="L17" s="26"/>
      <c r="M17" s="26"/>
      <c r="N17" s="26"/>
      <c r="O17" s="27"/>
    </row>
    <row r="18" spans="10:15" ht="12.75">
      <c r="J18" s="17"/>
      <c r="K18" s="15"/>
      <c r="L18" s="15"/>
      <c r="M18" s="15"/>
      <c r="N18" s="15"/>
      <c r="O18" s="16"/>
    </row>
    <row r="19" spans="10:15" ht="12.75">
      <c r="J19" s="14" t="s">
        <v>18</v>
      </c>
      <c r="K19" s="15"/>
      <c r="L19" s="15"/>
      <c r="M19" s="15"/>
      <c r="N19" s="15"/>
      <c r="O19" s="16"/>
    </row>
    <row r="20" spans="10:15" ht="12.75">
      <c r="J20" s="17"/>
      <c r="K20" s="15"/>
      <c r="L20" s="15"/>
      <c r="M20" s="15"/>
      <c r="N20" s="15"/>
      <c r="O20" s="16"/>
    </row>
    <row r="21" spans="10:15" ht="12.75">
      <c r="J21" s="17"/>
      <c r="K21" s="18" t="s">
        <v>26</v>
      </c>
      <c r="L21" s="18" t="s">
        <v>27</v>
      </c>
      <c r="M21" s="18" t="s">
        <v>28</v>
      </c>
      <c r="N21" s="18" t="s">
        <v>30</v>
      </c>
      <c r="O21" s="19" t="s">
        <v>29</v>
      </c>
    </row>
    <row r="22" spans="10:15" ht="12.75">
      <c r="J22" s="17"/>
      <c r="K22" s="15"/>
      <c r="L22" s="15"/>
      <c r="M22" s="15"/>
      <c r="N22" s="15"/>
      <c r="O22" s="16"/>
    </row>
    <row r="23" spans="10:15" ht="12.75">
      <c r="J23" s="17" t="s">
        <v>14</v>
      </c>
      <c r="K23" s="15">
        <v>12.6</v>
      </c>
      <c r="L23" s="15">
        <v>13.1</v>
      </c>
      <c r="M23" s="15">
        <v>15.96</v>
      </c>
      <c r="N23" s="15">
        <v>15.96</v>
      </c>
      <c r="O23" s="16">
        <v>15.96</v>
      </c>
    </row>
    <row r="24" spans="10:15" ht="12.75">
      <c r="J24" s="17" t="s">
        <v>15</v>
      </c>
      <c r="K24" s="15">
        <v>0.2</v>
      </c>
      <c r="L24" s="15">
        <v>0.2</v>
      </c>
      <c r="M24" s="15">
        <v>0.2</v>
      </c>
      <c r="N24" s="15">
        <v>0.2</v>
      </c>
      <c r="O24" s="16">
        <v>0.2</v>
      </c>
    </row>
    <row r="25" spans="10:15" ht="12.75">
      <c r="J25" s="17" t="s">
        <v>16</v>
      </c>
      <c r="K25" s="15">
        <v>12.4</v>
      </c>
      <c r="L25" s="15">
        <v>12.9</v>
      </c>
      <c r="M25" s="15">
        <v>15.76</v>
      </c>
      <c r="N25" s="15">
        <v>15.76</v>
      </c>
      <c r="O25" s="16">
        <v>15.76</v>
      </c>
    </row>
    <row r="26" spans="10:15" ht="12.75">
      <c r="J26" s="17"/>
      <c r="K26" s="21"/>
      <c r="L26" s="21"/>
      <c r="M26" s="21"/>
      <c r="N26" s="21"/>
      <c r="O26" s="22"/>
    </row>
    <row r="27" spans="10:15" ht="13.5" thickBot="1">
      <c r="J27" s="17"/>
      <c r="K27" s="15"/>
      <c r="L27" s="15"/>
      <c r="M27" s="15"/>
      <c r="N27" s="15"/>
      <c r="O27" s="16"/>
    </row>
    <row r="28" spans="10:15" ht="12.75">
      <c r="J28" s="11"/>
      <c r="K28" s="12"/>
      <c r="L28" s="12"/>
      <c r="M28" s="12"/>
      <c r="N28" s="12"/>
      <c r="O28" s="13"/>
    </row>
    <row r="29" spans="10:15" ht="12.75">
      <c r="J29" s="14" t="s">
        <v>19</v>
      </c>
      <c r="K29" s="15"/>
      <c r="L29" s="15"/>
      <c r="M29" s="15"/>
      <c r="N29" s="15"/>
      <c r="O29" s="16"/>
    </row>
    <row r="30" spans="10:15" ht="12.75">
      <c r="J30" s="17"/>
      <c r="K30" s="18" t="s">
        <v>26</v>
      </c>
      <c r="L30" s="18" t="s">
        <v>27</v>
      </c>
      <c r="M30" s="18" t="s">
        <v>28</v>
      </c>
      <c r="N30" s="18" t="s">
        <v>30</v>
      </c>
      <c r="O30" s="19" t="s">
        <v>29</v>
      </c>
    </row>
    <row r="31" spans="10:15" ht="12.75">
      <c r="J31" s="17"/>
      <c r="K31" s="15"/>
      <c r="L31" s="15"/>
      <c r="M31" s="15"/>
      <c r="N31" s="15"/>
      <c r="O31" s="16"/>
    </row>
    <row r="32" spans="10:15" ht="12.75">
      <c r="J32" s="17" t="s">
        <v>14</v>
      </c>
      <c r="K32" s="15">
        <v>6240.82</v>
      </c>
      <c r="L32" s="15">
        <v>6803.26</v>
      </c>
      <c r="M32" s="15">
        <v>8376.99</v>
      </c>
      <c r="N32" s="15">
        <v>9827</v>
      </c>
      <c r="O32" s="16">
        <v>8675.76</v>
      </c>
    </row>
    <row r="33" spans="10:15" ht="12.75">
      <c r="J33" s="17" t="s">
        <v>15</v>
      </c>
      <c r="K33" s="15">
        <v>432.36</v>
      </c>
      <c r="L33" s="15">
        <v>413.18</v>
      </c>
      <c r="M33" s="15">
        <v>412.99</v>
      </c>
      <c r="N33" s="15">
        <v>412.274</v>
      </c>
      <c r="O33" s="16">
        <v>272.93</v>
      </c>
    </row>
    <row r="34" spans="10:15" ht="12.75">
      <c r="J34" s="17" t="s">
        <v>16</v>
      </c>
      <c r="K34" s="15">
        <v>5808.46</v>
      </c>
      <c r="L34" s="15">
        <v>6390.08</v>
      </c>
      <c r="M34" s="15">
        <v>7964</v>
      </c>
      <c r="N34" s="15">
        <f>N32-N33</f>
        <v>9414.726</v>
      </c>
      <c r="O34" s="16">
        <v>8402.83</v>
      </c>
    </row>
    <row r="35" spans="10:15" ht="12.75">
      <c r="J35" s="17" t="s">
        <v>32</v>
      </c>
      <c r="K35" s="21"/>
      <c r="L35" s="21"/>
      <c r="M35" s="21"/>
      <c r="N35" s="21"/>
      <c r="O35" s="22"/>
    </row>
    <row r="36" spans="10:15" ht="13.5" thickBot="1">
      <c r="J36" s="23"/>
      <c r="K36" s="24"/>
      <c r="L36" s="24"/>
      <c r="M36" s="24"/>
      <c r="N36" s="24"/>
      <c r="O36" s="25"/>
    </row>
    <row r="38" ht="12.75">
      <c r="A38" s="28" t="s">
        <v>17</v>
      </c>
    </row>
    <row r="39" spans="2:6" ht="12.75">
      <c r="B39" s="4" t="s">
        <v>26</v>
      </c>
      <c r="C39" s="4" t="s">
        <v>27</v>
      </c>
      <c r="D39" s="4" t="s">
        <v>28</v>
      </c>
      <c r="E39" s="4" t="s">
        <v>30</v>
      </c>
      <c r="F39" s="4" t="s">
        <v>29</v>
      </c>
    </row>
    <row r="41" spans="1:6" ht="12.75">
      <c r="A41" t="s">
        <v>14</v>
      </c>
      <c r="B41" s="2">
        <v>3.16</v>
      </c>
      <c r="C41" s="2">
        <v>3.44</v>
      </c>
      <c r="D41" s="2">
        <v>4.24</v>
      </c>
      <c r="E41" s="2">
        <v>5.24</v>
      </c>
      <c r="F41" s="2">
        <v>5.24</v>
      </c>
    </row>
    <row r="42" spans="1:6" ht="12.75">
      <c r="A42" t="s">
        <v>15</v>
      </c>
      <c r="B42" s="2">
        <v>0.22</v>
      </c>
      <c r="C42" s="2">
        <v>0.21</v>
      </c>
      <c r="D42" s="2">
        <v>0.21</v>
      </c>
      <c r="E42" s="2">
        <v>0.21</v>
      </c>
      <c r="F42" s="2">
        <v>0.21</v>
      </c>
    </row>
    <row r="43" spans="1:6" ht="12.75">
      <c r="A43" t="s">
        <v>16</v>
      </c>
      <c r="B43" s="2">
        <v>2.94</v>
      </c>
      <c r="C43" s="2">
        <v>3.23</v>
      </c>
      <c r="D43" s="2">
        <v>4.03</v>
      </c>
      <c r="E43" s="2">
        <v>5.03</v>
      </c>
      <c r="F43" s="2">
        <v>5.03</v>
      </c>
    </row>
    <row r="74" ht="12.75">
      <c r="A74" s="28" t="s">
        <v>18</v>
      </c>
    </row>
    <row r="76" spans="2:6" ht="12.75">
      <c r="B76" s="4" t="s">
        <v>26</v>
      </c>
      <c r="C76" s="4" t="s">
        <v>27</v>
      </c>
      <c r="D76" s="4" t="s">
        <v>28</v>
      </c>
      <c r="E76" s="4" t="s">
        <v>30</v>
      </c>
      <c r="F76" s="4" t="s">
        <v>29</v>
      </c>
    </row>
    <row r="78" spans="1:6" ht="12.75">
      <c r="A78" t="s">
        <v>14</v>
      </c>
      <c r="B78" s="2">
        <v>12.6</v>
      </c>
      <c r="C78" s="2">
        <v>13.1</v>
      </c>
      <c r="D78" s="2">
        <v>15.96</v>
      </c>
      <c r="E78" s="2">
        <v>15.96</v>
      </c>
      <c r="F78" s="2">
        <v>15.96</v>
      </c>
    </row>
    <row r="79" spans="1:6" ht="12.75">
      <c r="A79" t="s">
        <v>15</v>
      </c>
      <c r="B79" s="2">
        <v>0.2</v>
      </c>
      <c r="C79" s="2">
        <v>0.2</v>
      </c>
      <c r="D79" s="2">
        <v>0.2</v>
      </c>
      <c r="E79" s="2">
        <v>0.2</v>
      </c>
      <c r="F79" s="2">
        <v>0.2</v>
      </c>
    </row>
    <row r="80" spans="1:6" ht="12.75">
      <c r="A80" t="s">
        <v>16</v>
      </c>
      <c r="B80" s="2">
        <v>12.4</v>
      </c>
      <c r="C80" s="2">
        <v>12.9</v>
      </c>
      <c r="D80" s="2">
        <v>15.76</v>
      </c>
      <c r="E80" s="2">
        <v>15.76</v>
      </c>
      <c r="F80" s="2">
        <v>15.76</v>
      </c>
    </row>
    <row r="112" ht="12.75">
      <c r="A112" s="28" t="s">
        <v>19</v>
      </c>
    </row>
    <row r="113" spans="2:6" ht="12.75">
      <c r="B113" s="4" t="s">
        <v>26</v>
      </c>
      <c r="C113" s="4" t="s">
        <v>27</v>
      </c>
      <c r="D113" s="4" t="s">
        <v>28</v>
      </c>
      <c r="E113" s="4" t="s">
        <v>30</v>
      </c>
      <c r="F113" s="4" t="s">
        <v>29</v>
      </c>
    </row>
    <row r="115" spans="1:6" ht="12.75">
      <c r="A115" t="s">
        <v>14</v>
      </c>
      <c r="B115" s="2">
        <v>6240.82</v>
      </c>
      <c r="C115" s="2">
        <v>6803.26</v>
      </c>
      <c r="D115" s="2">
        <v>8376.99</v>
      </c>
      <c r="E115" s="2">
        <v>9827</v>
      </c>
      <c r="F115" s="2">
        <v>8675.76</v>
      </c>
    </row>
    <row r="116" spans="1:6" ht="12.75">
      <c r="A116" t="s">
        <v>15</v>
      </c>
      <c r="B116" s="2">
        <v>432.36</v>
      </c>
      <c r="C116" s="2">
        <v>413.18</v>
      </c>
      <c r="D116" s="2">
        <v>412.99</v>
      </c>
      <c r="E116" s="2">
        <f>F116+'2013'!C26+'2013'!D26+'2013'!E26+'2013'!F26</f>
        <v>272.93</v>
      </c>
      <c r="F116" s="2">
        <v>272.93</v>
      </c>
    </row>
    <row r="117" spans="1:6" ht="12.75">
      <c r="A117" t="s">
        <v>16</v>
      </c>
      <c r="B117" s="2">
        <v>5808.46</v>
      </c>
      <c r="C117" s="2">
        <v>6390.08</v>
      </c>
      <c r="D117" s="2">
        <v>7964</v>
      </c>
      <c r="E117" s="2">
        <f>E115-E116</f>
        <v>9554.07</v>
      </c>
      <c r="F117" s="2">
        <v>8402.83</v>
      </c>
    </row>
    <row r="126" spans="2:8" ht="12.75">
      <c r="B126" s="4"/>
      <c r="C126" s="4"/>
      <c r="D126" s="4"/>
      <c r="E126" s="4"/>
      <c r="F126" s="4"/>
      <c r="H126" s="4"/>
    </row>
    <row r="129" spans="1:8" ht="12.75">
      <c r="A129" s="3"/>
      <c r="H129" s="10"/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5"/>
  <sheetViews>
    <sheetView tabSelected="1" zoomScalePageLayoutView="0" workbookViewId="0" topLeftCell="A1">
      <selection activeCell="A2" sqref="A2:O35"/>
    </sheetView>
  </sheetViews>
  <sheetFormatPr defaultColWidth="9.140625" defaultRowHeight="12.75"/>
  <cols>
    <col min="1" max="1" width="1.8515625" style="0" customWidth="1"/>
    <col min="2" max="2" width="34.8515625" style="0" customWidth="1"/>
    <col min="3" max="15" width="8.28125" style="2" customWidth="1"/>
    <col min="16" max="16" width="9.140625" style="2" customWidth="1"/>
    <col min="19" max="19" width="28.421875" style="6" customWidth="1"/>
    <col min="20" max="32" width="9.140625" style="6" customWidth="1"/>
  </cols>
  <sheetData>
    <row r="1" spans="1:4" ht="12.75">
      <c r="A1" s="1"/>
      <c r="B1" s="1"/>
      <c r="C1" s="45"/>
      <c r="D1" s="45"/>
    </row>
    <row r="2" spans="2:32" ht="15">
      <c r="B2" s="55" t="s">
        <v>38</v>
      </c>
      <c r="G2" s="5"/>
      <c r="T2" s="7"/>
      <c r="U2" s="7"/>
      <c r="V2" s="7"/>
      <c r="W2" s="7"/>
      <c r="X2" s="8" t="s">
        <v>22</v>
      </c>
      <c r="Y2" s="7"/>
      <c r="Z2" s="7"/>
      <c r="AA2" s="7"/>
      <c r="AB2" s="7"/>
      <c r="AC2" s="7"/>
      <c r="AD2" s="7"/>
      <c r="AE2" s="7"/>
      <c r="AF2" s="7"/>
    </row>
    <row r="3" spans="20:32" ht="13.5" thickBot="1"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3.5" thickBot="1">
      <c r="A4" s="34"/>
      <c r="B4" s="38"/>
      <c r="C4" s="35" t="s">
        <v>0</v>
      </c>
      <c r="D4" s="32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32" t="s">
        <v>9</v>
      </c>
      <c r="M4" s="32" t="s">
        <v>10</v>
      </c>
      <c r="N4" s="33" t="s">
        <v>11</v>
      </c>
      <c r="O4" s="30" t="s">
        <v>12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12</v>
      </c>
    </row>
    <row r="5" spans="1:32" ht="12.75">
      <c r="A5" s="50"/>
      <c r="B5" s="51"/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3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1.25" customHeight="1">
      <c r="A6" s="46"/>
      <c r="B6" s="40" t="s">
        <v>20</v>
      </c>
      <c r="C6" s="37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6"/>
      <c r="S6" s="9" t="s">
        <v>20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0.75" customHeight="1" hidden="1">
      <c r="A7" s="46"/>
      <c r="B7" s="41" t="s">
        <v>14</v>
      </c>
      <c r="C7" s="37">
        <v>1922.587</v>
      </c>
      <c r="D7" s="29">
        <v>1921.587</v>
      </c>
      <c r="E7" s="29">
        <v>2024.3</v>
      </c>
      <c r="F7" s="29">
        <v>1395.857</v>
      </c>
      <c r="G7" s="29">
        <v>1158.26</v>
      </c>
      <c r="H7" s="29">
        <v>1221.945</v>
      </c>
      <c r="I7" s="29">
        <v>1159.822</v>
      </c>
      <c r="J7" s="29">
        <v>1277.504</v>
      </c>
      <c r="K7" s="29">
        <v>1148.478</v>
      </c>
      <c r="L7" s="29">
        <v>1529.323</v>
      </c>
      <c r="M7" s="29">
        <v>0</v>
      </c>
      <c r="N7" s="29">
        <v>0</v>
      </c>
      <c r="O7" s="16">
        <f>SUM(C7:N7)</f>
        <v>14759.663</v>
      </c>
      <c r="S7" s="6" t="s">
        <v>14</v>
      </c>
      <c r="T7" s="7">
        <v>1883.459</v>
      </c>
      <c r="U7" s="7">
        <v>2114.07</v>
      </c>
      <c r="V7" s="7">
        <v>1916.85</v>
      </c>
      <c r="W7" s="7">
        <v>1426.305</v>
      </c>
      <c r="X7" s="7">
        <v>1528.563</v>
      </c>
      <c r="Y7" s="7">
        <v>1350.045</v>
      </c>
      <c r="Z7" s="7">
        <v>1210.947</v>
      </c>
      <c r="AA7" s="7">
        <v>1260.071</v>
      </c>
      <c r="AB7" s="7">
        <v>1241.874</v>
      </c>
      <c r="AC7" s="7">
        <v>1323.588</v>
      </c>
      <c r="AD7" s="7"/>
      <c r="AE7" s="7"/>
      <c r="AF7" s="7">
        <f>SUM(T7:AE7)</f>
        <v>15255.772</v>
      </c>
    </row>
    <row r="8" spans="1:32" ht="12.75" hidden="1">
      <c r="A8" s="46"/>
      <c r="B8" s="42" t="s">
        <v>15</v>
      </c>
      <c r="C8" s="37">
        <f>C7-C9</f>
        <v>61.98000000000002</v>
      </c>
      <c r="D8" s="37">
        <f aca="true" t="shared" si="0" ref="D8:N8">D7-D9</f>
        <v>-37.942999999999984</v>
      </c>
      <c r="E8" s="37">
        <f t="shared" si="0"/>
        <v>434.3219999999999</v>
      </c>
      <c r="F8" s="37">
        <f t="shared" si="0"/>
        <v>48.84999999999991</v>
      </c>
      <c r="G8" s="37">
        <f t="shared" si="0"/>
        <v>40.52999999999997</v>
      </c>
      <c r="H8" s="37">
        <f t="shared" si="0"/>
        <v>61.09699999999998</v>
      </c>
      <c r="I8" s="37">
        <f t="shared" si="0"/>
        <v>57.98999999999978</v>
      </c>
      <c r="J8" s="37">
        <f t="shared" si="0"/>
        <v>40.68999999999983</v>
      </c>
      <c r="K8" s="37">
        <f t="shared" si="0"/>
        <v>40.38000000000011</v>
      </c>
      <c r="L8" s="37">
        <f t="shared" si="0"/>
        <v>56.827</v>
      </c>
      <c r="M8" s="37">
        <f t="shared" si="0"/>
        <v>-1644.768</v>
      </c>
      <c r="N8" s="37">
        <f t="shared" si="0"/>
        <v>-1790.672</v>
      </c>
      <c r="O8" s="16">
        <f>SUM(C8:N8)</f>
        <v>-2630.7170000000006</v>
      </c>
      <c r="S8" s="6" t="s">
        <v>15</v>
      </c>
      <c r="T8" s="7">
        <v>65.3</v>
      </c>
      <c r="U8" s="7">
        <v>4.44</v>
      </c>
      <c r="V8" s="7">
        <v>11.5</v>
      </c>
      <c r="W8" s="7">
        <v>67.036</v>
      </c>
      <c r="X8" s="7">
        <v>6.342</v>
      </c>
      <c r="Y8" s="7">
        <v>54.001</v>
      </c>
      <c r="Z8" s="7">
        <v>52.146</v>
      </c>
      <c r="AA8" s="7">
        <v>50.403</v>
      </c>
      <c r="AB8" s="7">
        <v>50.13</v>
      </c>
      <c r="AC8" s="7">
        <v>51.17</v>
      </c>
      <c r="AD8" s="7"/>
      <c r="AE8" s="7"/>
      <c r="AF8" s="7">
        <f>SUM(T8:AE8)</f>
        <v>412.4680000000001</v>
      </c>
    </row>
    <row r="9" spans="1:32" ht="12.75">
      <c r="A9" s="46"/>
      <c r="B9" s="42" t="s">
        <v>16</v>
      </c>
      <c r="C9" s="37">
        <v>1860.607</v>
      </c>
      <c r="D9" s="29">
        <v>1959.53</v>
      </c>
      <c r="E9" s="29">
        <v>1589.978</v>
      </c>
      <c r="F9" s="29">
        <v>1347.007</v>
      </c>
      <c r="G9" s="29">
        <v>1117.73</v>
      </c>
      <c r="H9" s="29">
        <v>1160.848</v>
      </c>
      <c r="I9" s="29">
        <v>1101.832</v>
      </c>
      <c r="J9" s="29">
        <v>1236.814</v>
      </c>
      <c r="K9" s="29">
        <v>1108.098</v>
      </c>
      <c r="L9" s="29">
        <v>1472.496</v>
      </c>
      <c r="M9" s="29">
        <v>1644.768</v>
      </c>
      <c r="N9" s="29">
        <v>1790.672</v>
      </c>
      <c r="O9" s="16">
        <f>SUM(C9:N9)</f>
        <v>17390.379999999997</v>
      </c>
      <c r="S9" s="6" t="s">
        <v>16</v>
      </c>
      <c r="T9" s="7">
        <v>1818.159</v>
      </c>
      <c r="U9" s="7">
        <v>2109.63</v>
      </c>
      <c r="V9" s="7">
        <v>1905.35</v>
      </c>
      <c r="W9" s="7">
        <v>1359.27</v>
      </c>
      <c r="X9" s="7">
        <v>1522.22</v>
      </c>
      <c r="Y9" s="7">
        <v>1296.04</v>
      </c>
      <c r="Z9" s="7">
        <v>1158.8</v>
      </c>
      <c r="AA9" s="7">
        <v>1209.67</v>
      </c>
      <c r="AB9" s="7">
        <v>1191.74</v>
      </c>
      <c r="AC9" s="7">
        <v>1272.418</v>
      </c>
      <c r="AD9" s="7"/>
      <c r="AE9" s="7"/>
      <c r="AF9" s="7">
        <f>SUM(T9:AE9)</f>
        <v>14843.296999999997</v>
      </c>
    </row>
    <row r="10" spans="1:32" ht="12.75">
      <c r="A10" s="46"/>
      <c r="B10" s="42"/>
      <c r="C10" s="3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6"/>
      <c r="T10" s="7"/>
      <c r="U10" s="7"/>
      <c r="V10" s="7"/>
      <c r="W10" s="7"/>
      <c r="X10" s="8" t="s">
        <v>13</v>
      </c>
      <c r="Y10" s="7"/>
      <c r="Z10" s="7"/>
      <c r="AA10" s="7"/>
      <c r="AB10" s="7"/>
      <c r="AC10" s="7"/>
      <c r="AD10" s="7"/>
      <c r="AE10" s="7"/>
      <c r="AF10" s="7"/>
    </row>
    <row r="11" spans="1:32" ht="12.75">
      <c r="A11" s="46"/>
      <c r="B11" s="42"/>
      <c r="C11" s="37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46"/>
      <c r="B12" s="40" t="s">
        <v>17</v>
      </c>
      <c r="C12" s="3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6"/>
      <c r="T12" s="7" t="s">
        <v>0</v>
      </c>
      <c r="U12" s="7" t="s">
        <v>1</v>
      </c>
      <c r="V12" s="7" t="s">
        <v>2</v>
      </c>
      <c r="W12" s="7" t="s">
        <v>3</v>
      </c>
      <c r="X12" s="7" t="s">
        <v>4</v>
      </c>
      <c r="Y12" s="7" t="s">
        <v>5</v>
      </c>
      <c r="Z12" s="7" t="s">
        <v>6</v>
      </c>
      <c r="AA12" s="7" t="s">
        <v>7</v>
      </c>
      <c r="AB12" s="7" t="s">
        <v>8</v>
      </c>
      <c r="AC12" s="7" t="s">
        <v>9</v>
      </c>
      <c r="AD12" s="7" t="s">
        <v>10</v>
      </c>
      <c r="AE12" s="7" t="s">
        <v>11</v>
      </c>
      <c r="AF12" s="7" t="s">
        <v>12</v>
      </c>
    </row>
    <row r="13" spans="1:32" ht="12.75">
      <c r="A13" s="46"/>
      <c r="B13" s="42" t="s">
        <v>14</v>
      </c>
      <c r="C13" s="3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6">
        <v>4.2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46"/>
      <c r="B14" s="42" t="s">
        <v>15</v>
      </c>
      <c r="C14" s="3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6">
        <v>0.22</v>
      </c>
      <c r="S14" s="9" t="s">
        <v>20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46"/>
      <c r="B15" s="42" t="s">
        <v>16</v>
      </c>
      <c r="C15" s="3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6">
        <v>3.98</v>
      </c>
      <c r="S15" s="6" t="s">
        <v>14</v>
      </c>
      <c r="T15" s="7">
        <v>2209</v>
      </c>
      <c r="U15" s="7">
        <v>2196.9</v>
      </c>
      <c r="V15" s="7">
        <v>2046.38</v>
      </c>
      <c r="W15" s="7">
        <v>1743.59</v>
      </c>
      <c r="X15" s="7">
        <v>1354.07</v>
      </c>
      <c r="Y15" s="7">
        <v>1253.46</v>
      </c>
      <c r="Z15" s="7">
        <v>1251.58</v>
      </c>
      <c r="AA15" s="7">
        <v>1356.06</v>
      </c>
      <c r="AB15" s="7">
        <v>1227.08</v>
      </c>
      <c r="AC15" s="7">
        <v>1487.47</v>
      </c>
      <c r="AD15" s="7">
        <v>1903.2</v>
      </c>
      <c r="AE15" s="7">
        <v>1908.3</v>
      </c>
      <c r="AF15" s="7">
        <f>SUM(T15:AE15)</f>
        <v>19937.089999999997</v>
      </c>
    </row>
    <row r="16" spans="1:32" ht="12.75">
      <c r="A16" s="46"/>
      <c r="B16" s="42"/>
      <c r="C16" s="3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6"/>
      <c r="S16" s="6" t="s">
        <v>15</v>
      </c>
      <c r="T16" s="7">
        <v>132.5</v>
      </c>
      <c r="U16" s="7">
        <v>131.1</v>
      </c>
      <c r="V16" s="7">
        <v>101.7</v>
      </c>
      <c r="W16" s="7">
        <v>100.9</v>
      </c>
      <c r="X16" s="7">
        <v>84.19</v>
      </c>
      <c r="Y16" s="7">
        <v>83.78</v>
      </c>
      <c r="Z16" s="7">
        <v>85.14</v>
      </c>
      <c r="AA16" s="7">
        <v>39.66</v>
      </c>
      <c r="AB16" s="7">
        <v>81.46</v>
      </c>
      <c r="AC16" s="7">
        <v>87.5</v>
      </c>
      <c r="AD16" s="7">
        <v>92.2</v>
      </c>
      <c r="AE16" s="7">
        <v>93.5</v>
      </c>
      <c r="AF16" s="7">
        <f>SUM(T16:AE16)</f>
        <v>1113.63</v>
      </c>
    </row>
    <row r="17" spans="1:32" ht="12" customHeight="1">
      <c r="A17" s="46"/>
      <c r="B17" s="42"/>
      <c r="C17" s="37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6"/>
      <c r="S17" s="6" t="s">
        <v>16</v>
      </c>
      <c r="T17" s="7">
        <v>2076.5</v>
      </c>
      <c r="U17" s="7">
        <v>2065.8</v>
      </c>
      <c r="V17" s="7">
        <v>1944.68</v>
      </c>
      <c r="W17" s="7">
        <v>1642.69</v>
      </c>
      <c r="X17" s="7">
        <v>1269.88</v>
      </c>
      <c r="Y17" s="7">
        <v>1169.68</v>
      </c>
      <c r="Z17" s="7">
        <v>1166.44</v>
      </c>
      <c r="AA17" s="7">
        <v>1316.4</v>
      </c>
      <c r="AB17" s="7">
        <v>1145.62</v>
      </c>
      <c r="AC17" s="7">
        <v>1399.97</v>
      </c>
      <c r="AD17" s="7">
        <v>1811</v>
      </c>
      <c r="AE17" s="7">
        <v>1814.8</v>
      </c>
      <c r="AF17" s="7">
        <f>SUM(T17:AE17)</f>
        <v>18823.459999999995</v>
      </c>
    </row>
    <row r="18" spans="1:15" ht="12.75" hidden="1">
      <c r="A18" s="46"/>
      <c r="B18" s="40" t="s">
        <v>18</v>
      </c>
      <c r="C18" s="3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6"/>
    </row>
    <row r="19" spans="1:32" ht="12.75" hidden="1">
      <c r="A19" s="46"/>
      <c r="B19" s="42" t="s">
        <v>14</v>
      </c>
      <c r="C19" s="37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16"/>
      <c r="T19" s="7"/>
      <c r="U19" s="7"/>
      <c r="V19" s="7"/>
      <c r="W19" s="7"/>
      <c r="X19" s="8" t="s">
        <v>21</v>
      </c>
      <c r="Y19" s="7"/>
      <c r="Z19" s="7"/>
      <c r="AA19" s="7"/>
      <c r="AB19" s="7"/>
      <c r="AC19" s="7"/>
      <c r="AD19" s="7"/>
      <c r="AE19" s="7"/>
      <c r="AF19" s="7"/>
    </row>
    <row r="20" spans="1:32" ht="12.75" hidden="1">
      <c r="A20" s="46"/>
      <c r="B20" s="42" t="s">
        <v>15</v>
      </c>
      <c r="C20" s="37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6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 hidden="1">
      <c r="A21" s="46"/>
      <c r="B21" s="42" t="s">
        <v>16</v>
      </c>
      <c r="C21" s="3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6"/>
      <c r="T21" s="7" t="s">
        <v>0</v>
      </c>
      <c r="U21" s="7" t="s">
        <v>1</v>
      </c>
      <c r="V21" s="7" t="s">
        <v>2</v>
      </c>
      <c r="W21" s="7" t="s">
        <v>3</v>
      </c>
      <c r="X21" s="7" t="s">
        <v>4</v>
      </c>
      <c r="Y21" s="7" t="s">
        <v>5</v>
      </c>
      <c r="Z21" s="7" t="s">
        <v>6</v>
      </c>
      <c r="AA21" s="7" t="s">
        <v>7</v>
      </c>
      <c r="AB21" s="7" t="s">
        <v>8</v>
      </c>
      <c r="AC21" s="7" t="s">
        <v>9</v>
      </c>
      <c r="AD21" s="7" t="s">
        <v>10</v>
      </c>
      <c r="AE21" s="7" t="s">
        <v>11</v>
      </c>
      <c r="AF21" s="7" t="s">
        <v>12</v>
      </c>
    </row>
    <row r="22" spans="1:32" ht="12.75">
      <c r="A22" s="46"/>
      <c r="B22" s="42"/>
      <c r="C22" s="3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6"/>
      <c r="P22" s="2" t="s">
        <v>34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46"/>
      <c r="B23" s="42"/>
      <c r="C23" s="3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6"/>
      <c r="S23" s="9" t="s">
        <v>20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46"/>
      <c r="B24" s="43" t="s">
        <v>23</v>
      </c>
      <c r="C24" s="3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6"/>
      <c r="S24" s="6" t="s">
        <v>14</v>
      </c>
      <c r="T24" s="7">
        <v>2387.26</v>
      </c>
      <c r="U24" s="7">
        <v>2202.05</v>
      </c>
      <c r="V24" s="7">
        <v>2247.65</v>
      </c>
      <c r="W24" s="7">
        <v>1675.21</v>
      </c>
      <c r="X24" s="7">
        <v>1220.01</v>
      </c>
      <c r="Y24" s="7">
        <v>1356.9</v>
      </c>
      <c r="Z24" s="7">
        <v>1100.93</v>
      </c>
      <c r="AA24" s="7">
        <v>1484.26</v>
      </c>
      <c r="AB24" s="7">
        <v>1391.11</v>
      </c>
      <c r="AC24" s="7">
        <v>1407.4</v>
      </c>
      <c r="AD24" s="7">
        <v>1872.5</v>
      </c>
      <c r="AE24" s="7">
        <v>1969.23</v>
      </c>
      <c r="AF24" s="7">
        <f>SUM(T24:AE24)</f>
        <v>20314.510000000002</v>
      </c>
    </row>
    <row r="25" spans="1:32" ht="12.75">
      <c r="A25" s="46"/>
      <c r="B25" s="42" t="s">
        <v>14</v>
      </c>
      <c r="C25" s="3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6">
        <v>0</v>
      </c>
      <c r="S25" s="6" t="s">
        <v>15</v>
      </c>
      <c r="T25" s="7">
        <v>119.36</v>
      </c>
      <c r="U25" s="7">
        <v>107.51</v>
      </c>
      <c r="V25" s="7">
        <v>134.86</v>
      </c>
      <c r="W25" s="7">
        <v>100.51</v>
      </c>
      <c r="X25" s="7">
        <v>72.26</v>
      </c>
      <c r="Y25" s="7">
        <v>81.41</v>
      </c>
      <c r="Z25" s="7">
        <v>66.06</v>
      </c>
      <c r="AA25" s="7">
        <v>71.01</v>
      </c>
      <c r="AB25" s="7">
        <v>68.71</v>
      </c>
      <c r="AC25" s="7">
        <v>68.8</v>
      </c>
      <c r="AD25" s="7">
        <v>101.6</v>
      </c>
      <c r="AE25" s="7">
        <v>118.15</v>
      </c>
      <c r="AF25" s="7">
        <f>SUM(T25:AE25)</f>
        <v>1110.24</v>
      </c>
    </row>
    <row r="26" spans="1:32" ht="12.75">
      <c r="A26" s="46"/>
      <c r="B26" s="42" t="s">
        <v>15</v>
      </c>
      <c r="C26" s="3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16">
        <v>0</v>
      </c>
      <c r="S26" s="6" t="s">
        <v>16</v>
      </c>
      <c r="T26" s="7">
        <f aca="true" t="shared" si="1" ref="T26:AA26">T24-T25</f>
        <v>2267.9</v>
      </c>
      <c r="U26" s="7">
        <f t="shared" si="1"/>
        <v>2094.54</v>
      </c>
      <c r="V26" s="7">
        <f t="shared" si="1"/>
        <v>2112.79</v>
      </c>
      <c r="W26" s="7">
        <f t="shared" si="1"/>
        <v>1574.7</v>
      </c>
      <c r="X26" s="7">
        <f t="shared" si="1"/>
        <v>1147.75</v>
      </c>
      <c r="Y26" s="7">
        <f t="shared" si="1"/>
        <v>1275.49</v>
      </c>
      <c r="Z26" s="7">
        <f t="shared" si="1"/>
        <v>1034.8700000000001</v>
      </c>
      <c r="AA26" s="7">
        <f t="shared" si="1"/>
        <v>1413.25</v>
      </c>
      <c r="AB26" s="7">
        <v>1322.4</v>
      </c>
      <c r="AC26" s="7">
        <f>AC24-AC25</f>
        <v>1338.6000000000001</v>
      </c>
      <c r="AD26" s="7">
        <f>AD24-AD25</f>
        <v>1770.9</v>
      </c>
      <c r="AE26" s="7">
        <f>AE24-AE25</f>
        <v>1851.08</v>
      </c>
      <c r="AF26" s="7">
        <f>AF24-AF25</f>
        <v>19204.27</v>
      </c>
    </row>
    <row r="27" spans="1:15" ht="13.5" thickBot="1">
      <c r="A27" s="46"/>
      <c r="B27" s="54" t="s">
        <v>16</v>
      </c>
      <c r="C27" s="48">
        <v>743.03</v>
      </c>
      <c r="D27" s="49">
        <v>782.5</v>
      </c>
      <c r="E27" s="49">
        <v>634.95</v>
      </c>
      <c r="F27" s="49">
        <v>537.92</v>
      </c>
      <c r="G27" s="49">
        <v>446.365</v>
      </c>
      <c r="H27" s="49">
        <v>463.584</v>
      </c>
      <c r="I27" s="49">
        <v>439.84</v>
      </c>
      <c r="J27" s="49">
        <f>J9*399.19/1000</f>
        <v>493.72378066000005</v>
      </c>
      <c r="K27" s="49">
        <v>442.341</v>
      </c>
      <c r="L27" s="49">
        <v>587.805</v>
      </c>
      <c r="M27" s="49">
        <f>M9*0.399188455</f>
        <v>656.57239675344</v>
      </c>
      <c r="N27" s="49">
        <f>N9*0.399188455</f>
        <v>714.81558909176</v>
      </c>
      <c r="O27" s="27">
        <f>SUM(C27:N27)</f>
        <v>6943.446766505201</v>
      </c>
    </row>
    <row r="28" spans="1:32" ht="0.75" customHeight="1">
      <c r="A28" s="46"/>
      <c r="B28" s="39"/>
      <c r="C28" s="3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6"/>
      <c r="T28" s="7"/>
      <c r="U28" s="7"/>
      <c r="V28" s="7"/>
      <c r="W28" s="7"/>
      <c r="X28" s="8" t="s">
        <v>25</v>
      </c>
      <c r="Y28" s="7"/>
      <c r="Z28" s="7"/>
      <c r="AA28" s="7"/>
      <c r="AB28" s="7"/>
      <c r="AC28" s="7"/>
      <c r="AD28" s="7"/>
      <c r="AE28" s="7"/>
      <c r="AF28" s="7"/>
    </row>
    <row r="29" spans="1:32" ht="12.75" hidden="1">
      <c r="A29" s="46"/>
      <c r="B29" s="43" t="s">
        <v>24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6">
        <v>0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3.5" hidden="1" thickBot="1">
      <c r="A30" s="47"/>
      <c r="B30" s="44" t="s">
        <v>33</v>
      </c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7"/>
      <c r="T30" s="7" t="s">
        <v>0</v>
      </c>
      <c r="U30" s="7" t="s">
        <v>1</v>
      </c>
      <c r="V30" s="7" t="s">
        <v>2</v>
      </c>
      <c r="W30" s="7" t="s">
        <v>3</v>
      </c>
      <c r="X30" s="7" t="s">
        <v>4</v>
      </c>
      <c r="Y30" s="7" t="s">
        <v>5</v>
      </c>
      <c r="Z30" s="7" t="s">
        <v>6</v>
      </c>
      <c r="AA30" s="7" t="s">
        <v>7</v>
      </c>
      <c r="AB30" s="7" t="s">
        <v>8</v>
      </c>
      <c r="AC30" s="7" t="s">
        <v>9</v>
      </c>
      <c r="AD30" s="7" t="s">
        <v>10</v>
      </c>
      <c r="AE30" s="7" t="s">
        <v>11</v>
      </c>
      <c r="AF30" s="7" t="s">
        <v>12</v>
      </c>
    </row>
    <row r="31" spans="20:32" ht="12.75"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9:32" ht="12.75">
      <c r="S32" s="9" t="s">
        <v>20</v>
      </c>
      <c r="T32" s="7">
        <v>1828.16</v>
      </c>
      <c r="U32" s="7">
        <v>2555.598</v>
      </c>
      <c r="V32" s="7">
        <v>1819.299</v>
      </c>
      <c r="W32" s="7">
        <v>1448.97</v>
      </c>
      <c r="X32" s="7">
        <v>1192.89</v>
      </c>
      <c r="Y32" s="7">
        <v>1139.19</v>
      </c>
      <c r="Z32" s="7">
        <v>1032.51</v>
      </c>
      <c r="AA32" s="7">
        <v>1137.11</v>
      </c>
      <c r="AB32" s="7">
        <v>1134.9</v>
      </c>
      <c r="AC32" s="7">
        <v>1350.01</v>
      </c>
      <c r="AD32" s="7">
        <v>1990.63</v>
      </c>
      <c r="AE32" s="7">
        <v>1953.89</v>
      </c>
      <c r="AF32" s="7">
        <f>SUM(T32:AE32)</f>
        <v>18583.157</v>
      </c>
    </row>
    <row r="33" spans="2:32" ht="12.75">
      <c r="B33" t="s">
        <v>36</v>
      </c>
      <c r="S33" s="6" t="s">
        <v>14</v>
      </c>
      <c r="T33" s="7">
        <v>119.6</v>
      </c>
      <c r="U33" s="7">
        <v>153.3</v>
      </c>
      <c r="V33" s="7">
        <v>109.2</v>
      </c>
      <c r="W33" s="7">
        <v>86.9</v>
      </c>
      <c r="X33" s="7">
        <v>71.57</v>
      </c>
      <c r="Y33" s="7">
        <v>68.35</v>
      </c>
      <c r="Z33" s="7">
        <v>61.95</v>
      </c>
      <c r="AA33" s="7">
        <v>68.23</v>
      </c>
      <c r="AB33" s="7">
        <v>68.1</v>
      </c>
      <c r="AC33" s="7">
        <v>81</v>
      </c>
      <c r="AD33" s="7">
        <v>119.43</v>
      </c>
      <c r="AE33" s="7">
        <v>117.23</v>
      </c>
      <c r="AF33" s="7">
        <f>SUM(T33:AE33)</f>
        <v>1124.8600000000001</v>
      </c>
    </row>
    <row r="34" spans="19:32" ht="12.75">
      <c r="S34" s="6" t="s">
        <v>15</v>
      </c>
      <c r="T34" s="7">
        <v>1708.56</v>
      </c>
      <c r="U34" s="7">
        <v>2402.298</v>
      </c>
      <c r="V34" s="7">
        <v>1710.099</v>
      </c>
      <c r="W34" s="7">
        <v>1362.07</v>
      </c>
      <c r="X34" s="7">
        <v>1121.32</v>
      </c>
      <c r="Y34" s="7">
        <v>1070.84</v>
      </c>
      <c r="Z34" s="7">
        <v>970.56</v>
      </c>
      <c r="AA34" s="7">
        <v>1068.88</v>
      </c>
      <c r="AB34" s="7">
        <v>1066.8</v>
      </c>
      <c r="AC34" s="7">
        <v>1269.01</v>
      </c>
      <c r="AD34" s="7">
        <v>1871.2</v>
      </c>
      <c r="AE34" s="7">
        <v>1836.66</v>
      </c>
      <c r="AF34" s="7">
        <f>SUM(T34:AE34)</f>
        <v>17458.297000000002</v>
      </c>
    </row>
    <row r="35" ht="12.75">
      <c r="B35" s="6" t="s">
        <v>37</v>
      </c>
    </row>
    <row r="47" ht="14.25">
      <c r="G47" s="5" t="s">
        <v>13</v>
      </c>
    </row>
    <row r="49" spans="3:15" ht="12.75">
      <c r="C49" s="2" t="s">
        <v>0</v>
      </c>
      <c r="D49" s="2" t="s">
        <v>1</v>
      </c>
      <c r="E49" s="2" t="s">
        <v>2</v>
      </c>
      <c r="F49" s="2" t="s">
        <v>3</v>
      </c>
      <c r="G49" s="2" t="s">
        <v>4</v>
      </c>
      <c r="H49" s="2" t="s">
        <v>5</v>
      </c>
      <c r="I49" s="2" t="s">
        <v>6</v>
      </c>
      <c r="J49" s="2" t="s">
        <v>7</v>
      </c>
      <c r="K49" s="2" t="s">
        <v>8</v>
      </c>
      <c r="L49" s="2" t="s">
        <v>9</v>
      </c>
      <c r="M49" s="2" t="s">
        <v>10</v>
      </c>
      <c r="N49" s="2" t="s">
        <v>11</v>
      </c>
      <c r="O49" s="2" t="s">
        <v>12</v>
      </c>
    </row>
    <row r="51" ht="12.75">
      <c r="B51" s="1" t="s">
        <v>20</v>
      </c>
    </row>
    <row r="52" spans="2:15" ht="12.75">
      <c r="B52" s="3" t="s">
        <v>14</v>
      </c>
      <c r="C52" s="2">
        <v>2209</v>
      </c>
      <c r="D52" s="2">
        <v>2196.9</v>
      </c>
      <c r="E52" s="2">
        <v>2046.38</v>
      </c>
      <c r="F52" s="2">
        <v>1743.59</v>
      </c>
      <c r="G52" s="2">
        <v>1354.07</v>
      </c>
      <c r="H52" s="2">
        <v>1253.46</v>
      </c>
      <c r="I52" s="2">
        <v>1251.58</v>
      </c>
      <c r="J52" s="2">
        <v>1356.06</v>
      </c>
      <c r="K52" s="2">
        <v>1227.08</v>
      </c>
      <c r="L52" s="2">
        <v>1487.47</v>
      </c>
      <c r="M52" s="2">
        <v>1903.2</v>
      </c>
      <c r="N52" s="2">
        <v>1908.3</v>
      </c>
      <c r="O52" s="2">
        <f>SUM(C52:N52)</f>
        <v>19937.089999999997</v>
      </c>
    </row>
    <row r="53" spans="2:15" ht="12.75">
      <c r="B53" t="s">
        <v>15</v>
      </c>
      <c r="C53" s="2">
        <v>132.5</v>
      </c>
      <c r="D53" s="2">
        <v>131.1</v>
      </c>
      <c r="E53" s="2">
        <v>101.7</v>
      </c>
      <c r="F53" s="2">
        <v>100.9</v>
      </c>
      <c r="G53" s="2">
        <v>84.19</v>
      </c>
      <c r="H53" s="2">
        <v>83.78</v>
      </c>
      <c r="I53" s="2">
        <v>85.14</v>
      </c>
      <c r="J53" s="2">
        <v>39.66</v>
      </c>
      <c r="K53" s="2">
        <v>81.46</v>
      </c>
      <c r="L53" s="2">
        <v>87.5</v>
      </c>
      <c r="M53" s="2">
        <v>92.2</v>
      </c>
      <c r="N53" s="2">
        <v>93.5</v>
      </c>
      <c r="O53" s="2">
        <f>SUM(C53:N53)</f>
        <v>1113.63</v>
      </c>
    </row>
    <row r="54" spans="2:15" ht="12.75">
      <c r="B54" t="s">
        <v>16</v>
      </c>
      <c r="C54" s="2">
        <v>2076.5</v>
      </c>
      <c r="D54" s="2">
        <v>2065.8</v>
      </c>
      <c r="E54" s="2">
        <v>1944.68</v>
      </c>
      <c r="F54" s="2">
        <v>1642.69</v>
      </c>
      <c r="G54" s="2">
        <v>1269.88</v>
      </c>
      <c r="H54" s="2">
        <v>1169.68</v>
      </c>
      <c r="I54" s="2">
        <v>1166.44</v>
      </c>
      <c r="J54" s="2">
        <v>1316.4</v>
      </c>
      <c r="K54" s="2">
        <v>1145.62</v>
      </c>
      <c r="L54" s="2">
        <v>1399.97</v>
      </c>
      <c r="M54" s="2">
        <v>1811</v>
      </c>
      <c r="N54" s="2">
        <v>1814.8</v>
      </c>
      <c r="O54" s="2">
        <f>SUM(C54:N54)</f>
        <v>18823.459999999995</v>
      </c>
    </row>
    <row r="57" spans="2:15" ht="12.75">
      <c r="B57" s="1" t="s">
        <v>17</v>
      </c>
      <c r="O57" s="2">
        <v>4.24</v>
      </c>
    </row>
    <row r="58" spans="2:15" ht="12.75">
      <c r="B58" t="s">
        <v>14</v>
      </c>
      <c r="O58" s="2">
        <v>0.21</v>
      </c>
    </row>
    <row r="59" spans="2:15" ht="12.75">
      <c r="B59" t="s">
        <v>15</v>
      </c>
      <c r="O59" s="2">
        <v>4.03</v>
      </c>
    </row>
    <row r="60" ht="12.75">
      <c r="B60" t="s">
        <v>16</v>
      </c>
    </row>
    <row r="63" spans="2:15" ht="12.75">
      <c r="B63" s="1" t="s">
        <v>18</v>
      </c>
      <c r="O63" s="2">
        <v>15.96</v>
      </c>
    </row>
    <row r="64" spans="2:15" ht="12.75">
      <c r="B64" t="s">
        <v>14</v>
      </c>
      <c r="O64" s="2">
        <v>0.2</v>
      </c>
    </row>
    <row r="65" spans="2:15" ht="12.75">
      <c r="B65" t="s">
        <v>15</v>
      </c>
      <c r="O65" s="2">
        <v>15.76</v>
      </c>
    </row>
    <row r="66" ht="12.75">
      <c r="B66" t="s">
        <v>16</v>
      </c>
    </row>
    <row r="69" spans="2:15" ht="12.75">
      <c r="B69" s="1" t="s">
        <v>19</v>
      </c>
      <c r="C69" s="2">
        <v>699.4</v>
      </c>
      <c r="D69" s="2">
        <v>699.3</v>
      </c>
      <c r="E69" s="2">
        <v>697.7</v>
      </c>
      <c r="F69" s="2">
        <v>693.66</v>
      </c>
      <c r="G69" s="2">
        <v>688.89</v>
      </c>
      <c r="H69" s="2">
        <v>687.64</v>
      </c>
      <c r="I69" s="2">
        <v>687.64</v>
      </c>
      <c r="J69" s="2">
        <v>722.22</v>
      </c>
      <c r="K69" s="2">
        <v>719.8</v>
      </c>
      <c r="L69" s="2">
        <v>690.54</v>
      </c>
      <c r="M69" s="2">
        <v>694.5</v>
      </c>
      <c r="N69" s="2">
        <v>695.7</v>
      </c>
      <c r="O69" s="2">
        <f>SUM(C69:N69)</f>
        <v>8376.99</v>
      </c>
    </row>
    <row r="70" spans="2:15" ht="12.75">
      <c r="B70" t="s">
        <v>14</v>
      </c>
      <c r="C70" s="2">
        <v>34.9</v>
      </c>
      <c r="D70" s="2">
        <v>34.9</v>
      </c>
      <c r="E70" s="2">
        <v>34.8</v>
      </c>
      <c r="F70" s="2">
        <v>34.5</v>
      </c>
      <c r="G70" s="2">
        <v>34.33</v>
      </c>
      <c r="H70" s="2">
        <v>34.3</v>
      </c>
      <c r="I70" s="2">
        <v>34.34</v>
      </c>
      <c r="J70" s="2">
        <v>33.78</v>
      </c>
      <c r="K70" s="2">
        <v>33.47</v>
      </c>
      <c r="L70" s="2">
        <v>34.37</v>
      </c>
      <c r="M70" s="2">
        <v>34.9</v>
      </c>
      <c r="N70" s="2">
        <v>34.4</v>
      </c>
      <c r="O70" s="2">
        <f>SUM(C70:N70)</f>
        <v>412.99</v>
      </c>
    </row>
    <row r="71" spans="2:15" ht="12.75">
      <c r="B71" t="s">
        <v>15</v>
      </c>
      <c r="C71" s="2">
        <v>664.5</v>
      </c>
      <c r="D71" s="2">
        <v>664.4</v>
      </c>
      <c r="E71" s="2">
        <v>662.9</v>
      </c>
      <c r="F71" s="2">
        <v>659.16</v>
      </c>
      <c r="G71" s="2">
        <v>654.56</v>
      </c>
      <c r="H71" s="2">
        <v>653.34</v>
      </c>
      <c r="I71" s="2">
        <v>653.3</v>
      </c>
      <c r="J71" s="2">
        <v>688.44</v>
      </c>
      <c r="K71" s="2">
        <v>686.33</v>
      </c>
      <c r="L71" s="2">
        <v>656.17</v>
      </c>
      <c r="M71" s="2">
        <v>659.6</v>
      </c>
      <c r="N71" s="2">
        <v>661.3</v>
      </c>
      <c r="O71" s="2">
        <f>SUM(C71:N71)</f>
        <v>7964.000000000001</v>
      </c>
    </row>
    <row r="72" ht="12.75">
      <c r="B72" t="s">
        <v>16</v>
      </c>
    </row>
    <row r="74" ht="12.75">
      <c r="B74" t="s">
        <v>35</v>
      </c>
    </row>
    <row r="84" ht="14.25">
      <c r="G84" s="5" t="s">
        <v>21</v>
      </c>
    </row>
    <row r="86" spans="3:15" ht="12.75">
      <c r="C86" s="2" t="s">
        <v>0</v>
      </c>
      <c r="D86" s="2" t="s">
        <v>1</v>
      </c>
      <c r="E86" s="2" t="s">
        <v>2</v>
      </c>
      <c r="F86" s="2" t="s">
        <v>3</v>
      </c>
      <c r="G86" s="2" t="s">
        <v>4</v>
      </c>
      <c r="H86" s="2" t="s">
        <v>5</v>
      </c>
      <c r="I86" s="2" t="s">
        <v>6</v>
      </c>
      <c r="J86" s="2" t="s">
        <v>7</v>
      </c>
      <c r="K86" s="2" t="s">
        <v>8</v>
      </c>
      <c r="L86" s="2" t="s">
        <v>9</v>
      </c>
      <c r="M86" s="2" t="s">
        <v>10</v>
      </c>
      <c r="N86" s="2" t="s">
        <v>11</v>
      </c>
      <c r="O86" s="2" t="s">
        <v>12</v>
      </c>
    </row>
    <row r="88" ht="12.75">
      <c r="B88" s="1" t="s">
        <v>20</v>
      </c>
    </row>
    <row r="89" spans="2:15" ht="12.75">
      <c r="B89" s="3" t="s">
        <v>14</v>
      </c>
      <c r="C89" s="2">
        <v>2387.26</v>
      </c>
      <c r="D89" s="2">
        <v>2202.05</v>
      </c>
      <c r="E89" s="2">
        <v>2247.65</v>
      </c>
      <c r="F89" s="2">
        <v>1675.21</v>
      </c>
      <c r="G89" s="2">
        <v>1220.01</v>
      </c>
      <c r="H89" s="2">
        <v>1356.9</v>
      </c>
      <c r="I89" s="2">
        <v>1100.93</v>
      </c>
      <c r="J89" s="2">
        <v>1484.26</v>
      </c>
      <c r="K89" s="2">
        <v>1391.11</v>
      </c>
      <c r="L89" s="2">
        <v>1407.4</v>
      </c>
      <c r="M89" s="2">
        <v>1872.5</v>
      </c>
      <c r="N89" s="2">
        <v>1969.23</v>
      </c>
      <c r="O89" s="2">
        <f>SUM(C89:N89)</f>
        <v>20314.510000000002</v>
      </c>
    </row>
    <row r="90" spans="2:15" ht="12.75">
      <c r="B90" t="s">
        <v>15</v>
      </c>
      <c r="C90" s="2">
        <v>119.36</v>
      </c>
      <c r="D90" s="2">
        <v>107.51</v>
      </c>
      <c r="E90" s="2">
        <v>134.86</v>
      </c>
      <c r="F90" s="2">
        <v>100.51</v>
      </c>
      <c r="G90" s="2">
        <v>72.26</v>
      </c>
      <c r="H90" s="2">
        <v>81.41</v>
      </c>
      <c r="I90" s="2">
        <v>66.06</v>
      </c>
      <c r="J90" s="2">
        <v>71.01</v>
      </c>
      <c r="K90" s="2">
        <v>68.71</v>
      </c>
      <c r="L90" s="2">
        <v>68.8</v>
      </c>
      <c r="M90" s="2">
        <v>101.6</v>
      </c>
      <c r="N90" s="2">
        <v>118.15</v>
      </c>
      <c r="O90" s="2">
        <f>SUM(C90:N90)</f>
        <v>1110.24</v>
      </c>
    </row>
    <row r="91" spans="2:15" ht="12.75">
      <c r="B91" t="s">
        <v>16</v>
      </c>
      <c r="C91" s="2">
        <f>C89-C90</f>
        <v>2267.9</v>
      </c>
      <c r="D91" s="2">
        <f aca="true" t="shared" si="2" ref="D91:O91">D89-D90</f>
        <v>2094.54</v>
      </c>
      <c r="E91" s="2">
        <f t="shared" si="2"/>
        <v>2112.79</v>
      </c>
      <c r="F91" s="2">
        <f t="shared" si="2"/>
        <v>1574.7</v>
      </c>
      <c r="G91" s="2">
        <f t="shared" si="2"/>
        <v>1147.75</v>
      </c>
      <c r="H91" s="2">
        <f t="shared" si="2"/>
        <v>1275.49</v>
      </c>
      <c r="I91" s="2">
        <f t="shared" si="2"/>
        <v>1034.8700000000001</v>
      </c>
      <c r="J91" s="2">
        <f t="shared" si="2"/>
        <v>1413.25</v>
      </c>
      <c r="K91" s="2">
        <v>1322.4</v>
      </c>
      <c r="L91" s="2">
        <f t="shared" si="2"/>
        <v>1338.6000000000001</v>
      </c>
      <c r="M91" s="2">
        <f t="shared" si="2"/>
        <v>1770.9</v>
      </c>
      <c r="N91" s="2">
        <f t="shared" si="2"/>
        <v>1851.08</v>
      </c>
      <c r="O91" s="2">
        <f t="shared" si="2"/>
        <v>19204.27</v>
      </c>
    </row>
    <row r="94" spans="2:15" ht="12.75">
      <c r="B94" s="1" t="s">
        <v>17</v>
      </c>
      <c r="O94" s="2">
        <v>3.44</v>
      </c>
    </row>
    <row r="95" spans="2:15" ht="12.75">
      <c r="B95" t="s">
        <v>14</v>
      </c>
      <c r="O95" s="2">
        <v>0.21</v>
      </c>
    </row>
    <row r="96" spans="2:15" ht="12.75">
      <c r="B96" t="s">
        <v>15</v>
      </c>
      <c r="O96" s="2">
        <v>3.23</v>
      </c>
    </row>
    <row r="97" ht="12.75">
      <c r="B97" t="s">
        <v>16</v>
      </c>
    </row>
    <row r="100" spans="2:15" ht="12.75">
      <c r="B100" s="1" t="s">
        <v>18</v>
      </c>
      <c r="O100" s="2">
        <v>13.1</v>
      </c>
    </row>
    <row r="101" spans="2:15" ht="12.75">
      <c r="B101" t="s">
        <v>14</v>
      </c>
      <c r="O101" s="2">
        <v>0.2</v>
      </c>
    </row>
    <row r="102" spans="2:15" ht="12.75">
      <c r="B102" t="s">
        <v>15</v>
      </c>
      <c r="O102" s="2">
        <v>12.9</v>
      </c>
    </row>
    <row r="103" ht="12.75">
      <c r="B103" t="s">
        <v>16</v>
      </c>
    </row>
    <row r="106" ht="12.75">
      <c r="B106" s="1" t="s">
        <v>19</v>
      </c>
    </row>
    <row r="107" spans="2:15" ht="12.75">
      <c r="B107" t="s">
        <v>14</v>
      </c>
      <c r="C107" s="2">
        <v>574.78</v>
      </c>
      <c r="D107" s="2">
        <v>572.5</v>
      </c>
      <c r="E107" s="2">
        <v>573.06</v>
      </c>
      <c r="F107" s="2">
        <v>566.01</v>
      </c>
      <c r="G107" s="2">
        <v>568.87</v>
      </c>
      <c r="H107" s="2">
        <v>562.1</v>
      </c>
      <c r="I107" s="2">
        <v>558.94</v>
      </c>
      <c r="J107" s="2">
        <v>563.67</v>
      </c>
      <c r="K107" s="2">
        <v>562.52</v>
      </c>
      <c r="L107" s="2">
        <v>562.72</v>
      </c>
      <c r="M107" s="2">
        <v>568.45</v>
      </c>
      <c r="N107" s="2">
        <v>569.64</v>
      </c>
      <c r="O107" s="2">
        <f>SUM(C107:N107)</f>
        <v>6803.259999999999</v>
      </c>
    </row>
    <row r="108" spans="2:15" ht="12.75">
      <c r="B108" t="s">
        <v>15</v>
      </c>
      <c r="C108" s="2">
        <v>34.75</v>
      </c>
      <c r="D108" s="2">
        <v>34.62</v>
      </c>
      <c r="E108" s="2">
        <v>34.95</v>
      </c>
      <c r="F108" s="2">
        <v>34.53</v>
      </c>
      <c r="G108" s="2">
        <v>34.18</v>
      </c>
      <c r="H108" s="2">
        <v>34.3</v>
      </c>
      <c r="I108" s="2">
        <v>34.1</v>
      </c>
      <c r="J108" s="2">
        <v>34.17</v>
      </c>
      <c r="K108" s="2">
        <v>34.14</v>
      </c>
      <c r="L108" s="2">
        <v>34.14</v>
      </c>
      <c r="M108" s="2">
        <v>34.55</v>
      </c>
      <c r="N108" s="2">
        <v>34.75</v>
      </c>
      <c r="O108" s="2">
        <f>SUM(C108:N108)</f>
        <v>413.18</v>
      </c>
    </row>
    <row r="109" spans="2:15" ht="12.75">
      <c r="B109" t="s">
        <v>16</v>
      </c>
      <c r="C109" s="2">
        <f>C107-C108</f>
        <v>540.03</v>
      </c>
      <c r="D109" s="2">
        <f aca="true" t="shared" si="3" ref="D109:O109">D107-D108</f>
        <v>537.88</v>
      </c>
      <c r="E109" s="2">
        <f t="shared" si="3"/>
        <v>538.1099999999999</v>
      </c>
      <c r="F109" s="2">
        <f t="shared" si="3"/>
        <v>531.48</v>
      </c>
      <c r="G109" s="2">
        <f t="shared" si="3"/>
        <v>534.69</v>
      </c>
      <c r="H109" s="2">
        <f t="shared" si="3"/>
        <v>527.8000000000001</v>
      </c>
      <c r="I109" s="2">
        <f t="shared" si="3"/>
        <v>524.84</v>
      </c>
      <c r="J109" s="2">
        <f t="shared" si="3"/>
        <v>529.5</v>
      </c>
      <c r="K109" s="2">
        <f t="shared" si="3"/>
        <v>528.38</v>
      </c>
      <c r="L109" s="2">
        <f t="shared" si="3"/>
        <v>528.58</v>
      </c>
      <c r="M109" s="2">
        <f t="shared" si="3"/>
        <v>533.9000000000001</v>
      </c>
      <c r="N109" s="2">
        <f t="shared" si="3"/>
        <v>534.89</v>
      </c>
      <c r="O109" s="2">
        <f t="shared" si="3"/>
        <v>6390.079999999999</v>
      </c>
    </row>
    <row r="112" ht="12.75">
      <c r="B112" t="s">
        <v>35</v>
      </c>
    </row>
    <row r="140" ht="14.25">
      <c r="G140" s="5" t="s">
        <v>25</v>
      </c>
    </row>
    <row r="142" spans="3:15" ht="12.75">
      <c r="C142" s="2" t="s">
        <v>0</v>
      </c>
      <c r="D142" s="2" t="s">
        <v>1</v>
      </c>
      <c r="E142" s="2" t="s">
        <v>2</v>
      </c>
      <c r="F142" s="2" t="s">
        <v>3</v>
      </c>
      <c r="G142" s="2" t="s">
        <v>4</v>
      </c>
      <c r="H142" s="2" t="s">
        <v>5</v>
      </c>
      <c r="I142" s="2" t="s">
        <v>6</v>
      </c>
      <c r="J142" s="2" t="s">
        <v>7</v>
      </c>
      <c r="K142" s="2" t="s">
        <v>8</v>
      </c>
      <c r="L142" s="2" t="s">
        <v>9</v>
      </c>
      <c r="M142" s="2" t="s">
        <v>10</v>
      </c>
      <c r="N142" s="2" t="s">
        <v>11</v>
      </c>
      <c r="O142" s="2" t="s">
        <v>12</v>
      </c>
    </row>
    <row r="144" spans="2:15" ht="12.75">
      <c r="B144" s="1" t="s">
        <v>20</v>
      </c>
      <c r="C144" s="2">
        <v>1828.16</v>
      </c>
      <c r="D144" s="2">
        <v>2555.598</v>
      </c>
      <c r="E144" s="2">
        <v>1819.299</v>
      </c>
      <c r="F144" s="2">
        <v>1448.97</v>
      </c>
      <c r="G144" s="2">
        <v>1192.89</v>
      </c>
      <c r="H144" s="2">
        <v>1139.19</v>
      </c>
      <c r="I144" s="2">
        <v>1032.51</v>
      </c>
      <c r="J144" s="2">
        <v>1137.11</v>
      </c>
      <c r="K144" s="2">
        <v>1134.9</v>
      </c>
      <c r="L144" s="2">
        <v>1350.01</v>
      </c>
      <c r="M144" s="2">
        <v>1990.63</v>
      </c>
      <c r="N144" s="2">
        <v>1953.89</v>
      </c>
      <c r="O144" s="2">
        <f>SUM(C144:N144)</f>
        <v>18583.157</v>
      </c>
    </row>
    <row r="145" spans="2:15" ht="12.75">
      <c r="B145" s="3" t="s">
        <v>14</v>
      </c>
      <c r="C145" s="2">
        <v>119.6</v>
      </c>
      <c r="D145" s="2">
        <v>153.3</v>
      </c>
      <c r="E145" s="2">
        <v>109.2</v>
      </c>
      <c r="F145" s="2">
        <v>86.9</v>
      </c>
      <c r="G145" s="2">
        <v>71.57</v>
      </c>
      <c r="H145" s="2">
        <v>68.35</v>
      </c>
      <c r="I145" s="2">
        <v>61.95</v>
      </c>
      <c r="J145" s="2">
        <v>68.23</v>
      </c>
      <c r="K145" s="2">
        <v>68.1</v>
      </c>
      <c r="L145" s="2">
        <v>81</v>
      </c>
      <c r="M145" s="2">
        <v>119.43</v>
      </c>
      <c r="N145" s="2">
        <v>117.23</v>
      </c>
      <c r="O145" s="2">
        <f>SUM(C145:N145)</f>
        <v>1124.8600000000001</v>
      </c>
    </row>
    <row r="146" spans="2:15" ht="12.75">
      <c r="B146" t="s">
        <v>15</v>
      </c>
      <c r="C146" s="2">
        <v>1708.56</v>
      </c>
      <c r="D146" s="2">
        <v>2402.298</v>
      </c>
      <c r="E146" s="2">
        <v>1710.099</v>
      </c>
      <c r="F146" s="2">
        <v>1362.07</v>
      </c>
      <c r="G146" s="2">
        <v>1121.32</v>
      </c>
      <c r="H146" s="2">
        <v>1070.84</v>
      </c>
      <c r="I146" s="2">
        <v>970.56</v>
      </c>
      <c r="J146" s="2">
        <v>1068.88</v>
      </c>
      <c r="K146" s="2">
        <v>1066.8</v>
      </c>
      <c r="L146" s="2">
        <v>1269.01</v>
      </c>
      <c r="M146" s="2">
        <v>1871.2</v>
      </c>
      <c r="N146" s="2">
        <v>1836.66</v>
      </c>
      <c r="O146" s="2">
        <f>SUM(C146:N146)</f>
        <v>17458.297000000002</v>
      </c>
    </row>
    <row r="147" ht="12.75">
      <c r="B147" t="s">
        <v>16</v>
      </c>
    </row>
    <row r="150" ht="12.75">
      <c r="B150" s="1" t="s">
        <v>17</v>
      </c>
    </row>
    <row r="151" spans="2:15" ht="12.75">
      <c r="B151" t="s">
        <v>14</v>
      </c>
      <c r="O151" s="2">
        <v>3.16</v>
      </c>
    </row>
    <row r="152" spans="2:15" ht="12.75">
      <c r="B152" t="s">
        <v>15</v>
      </c>
      <c r="O152" s="2">
        <v>0.22</v>
      </c>
    </row>
    <row r="153" spans="2:15" ht="12.75">
      <c r="B153" t="s">
        <v>16</v>
      </c>
      <c r="O153" s="2">
        <v>2.94</v>
      </c>
    </row>
    <row r="156" ht="12.75">
      <c r="B156" s="1" t="s">
        <v>18</v>
      </c>
    </row>
    <row r="157" spans="2:15" ht="12.75">
      <c r="B157" t="s">
        <v>14</v>
      </c>
      <c r="O157" s="2">
        <v>12.6</v>
      </c>
    </row>
    <row r="158" spans="2:15" ht="12.75">
      <c r="B158" t="s">
        <v>15</v>
      </c>
      <c r="O158" s="2">
        <v>0.2</v>
      </c>
    </row>
    <row r="159" spans="2:15" ht="12.75">
      <c r="B159" t="s">
        <v>16</v>
      </c>
      <c r="O159" s="2">
        <v>12.4</v>
      </c>
    </row>
    <row r="162" ht="12.75">
      <c r="B162" s="1" t="s">
        <v>19</v>
      </c>
    </row>
    <row r="163" spans="2:15" ht="12.75">
      <c r="B163" t="s">
        <v>14</v>
      </c>
      <c r="C163" s="2">
        <v>523.5</v>
      </c>
      <c r="D163" s="2">
        <v>532.46</v>
      </c>
      <c r="E163" s="2">
        <v>523.4</v>
      </c>
      <c r="F163" s="2">
        <v>518.8</v>
      </c>
      <c r="G163" s="2">
        <v>515.7</v>
      </c>
      <c r="H163" s="2">
        <v>515.125</v>
      </c>
      <c r="I163" s="2">
        <v>513.712</v>
      </c>
      <c r="J163" s="2">
        <v>515</v>
      </c>
      <c r="K163" s="2">
        <v>514.97</v>
      </c>
      <c r="L163" s="2">
        <v>517.62</v>
      </c>
      <c r="M163" s="2">
        <v>525.5</v>
      </c>
      <c r="N163" s="2">
        <v>525.054</v>
      </c>
      <c r="O163" s="2">
        <f>SUM(C163:N163)</f>
        <v>6240.841</v>
      </c>
    </row>
    <row r="164" spans="2:15" ht="12.75">
      <c r="B164" t="s">
        <v>15</v>
      </c>
      <c r="C164" s="2">
        <v>36.35</v>
      </c>
      <c r="D164" s="2">
        <v>36.77</v>
      </c>
      <c r="E164" s="2">
        <v>36.22</v>
      </c>
      <c r="F164" s="2">
        <v>35.9</v>
      </c>
      <c r="G164" s="2">
        <v>35.76</v>
      </c>
      <c r="H164" s="2">
        <v>35.721</v>
      </c>
      <c r="I164" s="2">
        <v>35.643</v>
      </c>
      <c r="J164" s="2">
        <v>35.72</v>
      </c>
      <c r="K164" s="2">
        <v>35.72</v>
      </c>
      <c r="L164" s="2">
        <v>35.88</v>
      </c>
      <c r="M164" s="2">
        <v>36.35</v>
      </c>
      <c r="N164" s="2">
        <v>36.323</v>
      </c>
      <c r="O164" s="2">
        <f>SUM(C164:N164)</f>
        <v>432.35699999999997</v>
      </c>
    </row>
    <row r="165" spans="2:15" ht="12.75">
      <c r="B165" t="s">
        <v>16</v>
      </c>
      <c r="C165" s="2">
        <v>487.15</v>
      </c>
      <c r="D165" s="2">
        <v>495.69</v>
      </c>
      <c r="E165" s="2">
        <v>487.17</v>
      </c>
      <c r="F165" s="2">
        <v>482.9</v>
      </c>
      <c r="G165" s="2">
        <v>479.93</v>
      </c>
      <c r="H165" s="2">
        <f>H163-H164</f>
        <v>479.404</v>
      </c>
      <c r="I165" s="2">
        <v>478.069</v>
      </c>
      <c r="J165" s="2">
        <v>479.28</v>
      </c>
      <c r="K165" s="2">
        <v>479.25</v>
      </c>
      <c r="L165" s="2">
        <v>481.74</v>
      </c>
      <c r="M165" s="2">
        <v>489.15</v>
      </c>
      <c r="N165" s="2">
        <v>488.731</v>
      </c>
      <c r="O165" s="2">
        <f>SUM(C165:N165)</f>
        <v>5808.463999999999</v>
      </c>
    </row>
  </sheetData>
  <sheetProtection/>
  <printOptions gridLines="1"/>
  <pageMargins left="0.1968503937007874" right="0.1968503937007874" top="0" bottom="0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2015-02-06T09:15:12Z</cp:lastPrinted>
  <dcterms:created xsi:type="dcterms:W3CDTF">1996-10-08T23:32:33Z</dcterms:created>
  <dcterms:modified xsi:type="dcterms:W3CDTF">2015-02-06T09:15:23Z</dcterms:modified>
  <cp:category/>
  <cp:version/>
  <cp:contentType/>
  <cp:contentStatus/>
</cp:coreProperties>
</file>